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<sst xmlns="http://schemas.openxmlformats.org/spreadsheetml/2006/main" count="102" uniqueCount="89">
  <si>
    <t>Antal besök</t>
  </si>
  <si>
    <t>SUMMA ersättning/besök</t>
  </si>
  <si>
    <t>Antal frikort</t>
  </si>
  <si>
    <t>Sekretess-skyddad person, läkare</t>
  </si>
  <si>
    <t>läkarbesök</t>
  </si>
  <si>
    <t>övriga besök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</si>
  <si>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</si>
  <si>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</si>
  <si>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</si>
  <si>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</si>
  <si>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</si>
  <si>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</si>
  <si>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</si>
  <si>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Sekretess-skyddad person, övriga</t>
  </si>
  <si>
    <t>Erhållna patientavgifter i kronor</t>
  </si>
  <si>
    <t>SUMMA TOTALT (antal besök/ersättning)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</si>
  <si>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</si>
  <si>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</si>
  <si>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</si>
  <si>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</si>
  <si>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</si>
  <si>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t>Vårdcentral:</t>
  </si>
  <si>
    <t>Gynekologisk Cellprovskontroll</t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</si>
  <si>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mail: famlak.info@regionvastmanland.se</t>
    </r>
  </si>
  <si>
    <t>Läkare mottagningsbesök</t>
  </si>
  <si>
    <t>Läkare hembesök</t>
  </si>
  <si>
    <t>Läkare hemsjukvård SÄBO</t>
  </si>
  <si>
    <t>Läkare hemsjukvård, ordinärt boende</t>
  </si>
  <si>
    <t>Sjuksköterska mottagningsbesök</t>
  </si>
  <si>
    <t>Sjuksköterska hembesök</t>
  </si>
  <si>
    <t>Dietist mottagningsbesök</t>
  </si>
  <si>
    <t>Dietist hembesök</t>
  </si>
  <si>
    <t>Fysioterapeut mottagningsbesök</t>
  </si>
  <si>
    <t>Fysioterapeut hembesök</t>
  </si>
  <si>
    <t>Arbetsterapeut mottagningsbesök</t>
  </si>
  <si>
    <t>Arbetsterapeut hembesök</t>
  </si>
  <si>
    <t>Kurator mottagningsbesök</t>
  </si>
  <si>
    <t>Psykolog mottagningsbesök</t>
  </si>
  <si>
    <t>Psykolog hembesök</t>
  </si>
  <si>
    <t>Psykoterapeut Mottagn Besök</t>
  </si>
  <si>
    <t>Undersköterska mottagningsbesök</t>
  </si>
  <si>
    <t>Labb-prover (mellan läkarbesök)</t>
  </si>
  <si>
    <t>Barnmorska nyinskrivning gravida</t>
  </si>
  <si>
    <t>Barnm Avslut Gravid (fr V22)</t>
  </si>
  <si>
    <t>Gömda/papperslösa, läkare</t>
  </si>
  <si>
    <t>Gömda/papperslösa, övriga</t>
  </si>
  <si>
    <t>Kvot/Anhör Inv Läkare</t>
  </si>
  <si>
    <t>Kvot/Anhör Inv Övriga</t>
  </si>
  <si>
    <t>Ej listad (eget val), läkare</t>
  </si>
  <si>
    <t>Ej listad (eget val), övriga</t>
  </si>
  <si>
    <t>Telefonbesök läkare</t>
  </si>
  <si>
    <t>Telefonbesök ssk</t>
  </si>
  <si>
    <t>Telefonbesök fysioterapeut</t>
  </si>
  <si>
    <t>Telefonbesök arbetsterapeut</t>
  </si>
  <si>
    <t>Telefonbesök dietist</t>
  </si>
  <si>
    <t>Telefonbesök kurator</t>
  </si>
  <si>
    <t>Telefonbesök psykolog</t>
  </si>
  <si>
    <t>Telefonbesök psykoterapeut</t>
  </si>
  <si>
    <t>Teambesök dietist</t>
  </si>
  <si>
    <t>Teambesök kurator</t>
  </si>
  <si>
    <t>Teambesök psykolog</t>
  </si>
  <si>
    <t>Teambesök psykoterapeut</t>
  </si>
  <si>
    <t>Gruppbesök</t>
  </si>
  <si>
    <t>Gruppteambesök</t>
  </si>
  <si>
    <t>Teambesök</t>
  </si>
  <si>
    <t>Teambesök i hemmet/Teambesök på annan plats</t>
  </si>
  <si>
    <t>Teambesök i hemmet/Teambesök på annan plats dietist</t>
  </si>
  <si>
    <t>Teambesök i hemmet/Teambesök på annan plats kurator</t>
  </si>
  <si>
    <t>Teambesök i hemmet/Teambesök på annan plats läkare</t>
  </si>
  <si>
    <t>Teambesök i hemmet/Teambesök på annan plats psykolog</t>
  </si>
  <si>
    <t>Teambesök i hemmet/Teambesök på annan plats psykoterapuet</t>
  </si>
  <si>
    <t>Kontakt via videolänk läkare</t>
  </si>
  <si>
    <t>Kontakt via videolänk ssk</t>
  </si>
  <si>
    <t>Kontakt via videolänk fysioterapeut</t>
  </si>
  <si>
    <t>Kontakt via videolänk arbetsterapeut</t>
  </si>
  <si>
    <t>Kontakt via videolänk psykolog</t>
  </si>
  <si>
    <t>Kontakt via videolänk psykoterapeut</t>
  </si>
  <si>
    <t>Kontakt via videolänk kurator</t>
  </si>
  <si>
    <t>Kontakt via videolänk dietist</t>
  </si>
  <si>
    <t>Vårdgarantipat. Kval Tfn Kontakt kurator</t>
  </si>
  <si>
    <t>Vårdgarantipat. Kval Tfn Kontakt  psykolog</t>
  </si>
  <si>
    <t>Vårdgarantipat. Kval Tfn Kontakt fysioterapeut</t>
  </si>
  <si>
    <t>Vårdgarantipat. Kval Tfn Kontakt dietist</t>
  </si>
  <si>
    <t>Vårdgarantipat. Kval Tfn Kontakt läkare</t>
  </si>
  <si>
    <t>Vårdgarantipat. Kval Tfn Kontakt  ssk</t>
  </si>
  <si>
    <t>Vårdgarantipat. Kval Tfn Kontakt  psykoterapeut</t>
  </si>
  <si>
    <t>Vårdgarantipat. Kval Tfn Kontakt  arbetsterapeut</t>
  </si>
  <si>
    <t>Korrigering av besöksersättning 2022</t>
  </si>
  <si>
    <t xml:space="preserve">Blanketten skall vara Region Västmanland, Ingång 4, Ekonomiservice, 721 53 Västerås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</si>
</sst>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2" xfId="0" applyNumberFormat="1" applyFont="1" applyBorder="1" applyAlignment="1">
      <alignment horizontal="right"/>
    </xf>
    <xf numFmtId="5" fontId="7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 applyProtection="1">
      <alignment/>
      <protection locked="0"/>
    </xf>
    <xf numFmtId="0" fontId="11" fillId="0" borderId="18" xfId="0" applyFont="1" applyBorder="1" applyAlignment="1">
      <alignment/>
    </xf>
    <xf numFmtId="0" fontId="6" fillId="33" borderId="19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8" fillId="0" borderId="24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5" fontId="6" fillId="35" borderId="13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center" wrapText="1"/>
    </xf>
    <xf numFmtId="5" fontId="7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6" fillId="35" borderId="13" xfId="0" applyFont="1" applyFill="1" applyBorder="1" applyAlignment="1">
      <alignment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15" fillId="0" borderId="30" xfId="0" applyFont="1" applyBorder="1" applyAlignment="1" applyProtection="1">
      <alignment wrapText="1"/>
      <protection/>
    </xf>
    <xf numFmtId="0" fontId="15" fillId="0" borderId="31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1" fillId="0" borderId="37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4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8" fillId="33" borderId="41" xfId="0" applyFont="1" applyFill="1" applyBorder="1" applyAlignment="1">
      <alignment/>
    </xf>
    <xf numFmtId="0" fontId="18" fillId="33" borderId="42" xfId="0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5" fontId="19" fillId="0" borderId="42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/>
    </xf>
    <xf numFmtId="0" fontId="18" fillId="33" borderId="12" xfId="0" applyFont="1" applyFill="1" applyBorder="1" applyAlignment="1">
      <alignment/>
    </xf>
    <xf numFmtId="5" fontId="19" fillId="35" borderId="42" xfId="0" applyNumberFormat="1" applyFont="1" applyFill="1" applyBorder="1" applyAlignment="1">
      <alignment horizontal="right"/>
    </xf>
    <xf numFmtId="49" fontId="19" fillId="33" borderId="12" xfId="0" applyNumberFormat="1" applyFont="1" applyFill="1" applyBorder="1" applyAlignment="1" applyProtection="1">
      <alignment/>
      <protection locked="0"/>
    </xf>
    <xf numFmtId="49" fontId="19" fillId="33" borderId="12" xfId="0" applyNumberFormat="1" applyFont="1" applyFill="1" applyBorder="1" applyAlignment="1">
      <alignment horizontal="right"/>
    </xf>
    <xf numFmtId="49" fontId="19" fillId="33" borderId="43" xfId="0" applyNumberFormat="1" applyFont="1" applyFill="1" applyBorder="1" applyAlignment="1">
      <alignment horizontal="right"/>
    </xf>
    <xf numFmtId="0" fontId="18" fillId="33" borderId="43" xfId="0" applyFont="1" applyFill="1" applyBorder="1" applyAlignment="1">
      <alignment/>
    </xf>
    <xf numFmtId="0" fontId="18" fillId="36" borderId="0" xfId="0" applyFont="1" applyFill="1" applyAlignment="1">
      <alignment vertical="center"/>
    </xf>
    <xf numFmtId="0" fontId="63" fillId="33" borderId="12" xfId="0" applyFont="1" applyFill="1" applyBorder="1" applyAlignment="1">
      <alignment/>
    </xf>
    <xf numFmtId="0" fontId="63" fillId="33" borderId="43" xfId="0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6" fillId="33" borderId="44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3" fontId="7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3" fontId="7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3" fontId="6" fillId="0" borderId="53" xfId="0" applyNumberFormat="1" applyFont="1" applyBorder="1" applyAlignment="1">
      <alignment/>
    </xf>
    <xf numFmtId="0" fontId="0" fillId="0" borderId="54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1847850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47850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6"/>
  <sheetViews>
    <sheetView showGridLines="0" tabSelected="1" zoomScale="75" zoomScaleNormal="75" workbookViewId="0" topLeftCell="A1">
      <selection activeCell="A96" sqref="A96"/>
    </sheetView>
  </sheetViews>
  <sheetFormatPr defaultColWidth="9.140625" defaultRowHeight="12.75" outlineLevelCol="1"/>
  <cols>
    <col min="1" max="1" width="65.8515625" style="3" customWidth="1"/>
    <col min="2" max="2" width="9.7109375" style="3" customWidth="1"/>
    <col min="3" max="3" width="9.8515625" style="3" customWidth="1"/>
    <col min="4" max="4" width="11.140625" style="3" customWidth="1"/>
    <col min="5" max="5" width="8.421875" style="3" customWidth="1"/>
    <col min="6" max="6" width="9.140625" style="3" customWidth="1"/>
    <col min="7" max="7" width="12.28125" style="3" customWidth="1"/>
    <col min="8" max="8" width="3.7109375" style="47" customWidth="1" outlineLevel="1"/>
    <col min="9" max="9" width="0" style="0" hidden="1" customWidth="1"/>
    <col min="10" max="10" width="13.7109375" style="0" hidden="1" customWidth="1"/>
    <col min="11" max="11" width="11.57421875" style="0" customWidth="1"/>
  </cols>
  <sheetData>
    <row r="1" ht="3" customHeight="1"/>
    <row r="2" spans="2:7" ht="36.75" customHeight="1">
      <c r="B2" s="89" t="s">
        <v>87</v>
      </c>
      <c r="C2" s="88"/>
      <c r="D2" s="88"/>
      <c r="G2" s="4"/>
    </row>
    <row r="3" spans="9:27" ht="3" customHeight="1" hidden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7" t="s">
        <v>21</v>
      </c>
      <c r="G4" s="4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>
      <c r="A5" s="7" t="s">
        <v>19</v>
      </c>
      <c r="B5" s="76"/>
      <c r="E5" s="85"/>
      <c r="F5" s="7"/>
      <c r="G5" s="12"/>
      <c r="H5" s="14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.5" customHeight="1" thickBot="1">
      <c r="A6" s="4"/>
      <c r="B6" s="114"/>
      <c r="C6" s="114"/>
      <c r="D6" s="114"/>
      <c r="E6" s="114"/>
      <c r="F6" s="114"/>
      <c r="G6" s="114"/>
      <c r="H6" s="10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" ht="51" customHeight="1">
      <c r="A7" s="31" t="s">
        <v>11</v>
      </c>
      <c r="B7" s="112" t="s">
        <v>2</v>
      </c>
      <c r="C7" s="115" t="s">
        <v>8</v>
      </c>
      <c r="D7" s="53" t="s">
        <v>20</v>
      </c>
      <c r="E7" s="110" t="s">
        <v>0</v>
      </c>
      <c r="F7" s="110" t="s">
        <v>7</v>
      </c>
      <c r="G7" s="45" t="s">
        <v>10</v>
      </c>
      <c r="H7" s="41"/>
      <c r="I7" s="55" t="s">
        <v>17</v>
      </c>
      <c r="J7" s="56" t="s">
        <v>18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.75" customHeight="1" thickBot="1">
      <c r="A8" s="44"/>
      <c r="B8" s="113"/>
      <c r="C8" s="116"/>
      <c r="D8" s="54"/>
      <c r="E8" s="111"/>
      <c r="F8" s="111"/>
      <c r="G8" s="18"/>
      <c r="H8" s="42"/>
      <c r="I8" s="57"/>
      <c r="J8" s="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>
      <c r="A9" s="9" t="s">
        <v>24</v>
      </c>
      <c r="B9" s="32"/>
      <c r="C9" s="32"/>
      <c r="D9" s="32"/>
      <c r="E9" s="32"/>
      <c r="F9" s="16">
        <v>110</v>
      </c>
      <c r="G9" s="40">
        <f aca="true" t="shared" si="0" ref="G9:G16">SUM(E9*F9)</f>
        <v>0</v>
      </c>
      <c r="H9" s="43"/>
      <c r="I9" s="59">
        <v>150</v>
      </c>
      <c r="J9" s="60">
        <f aca="true" t="shared" si="1" ref="J9:J15">(E9-C9-B9)*I9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.75" customHeight="1">
      <c r="A10" s="9" t="s">
        <v>25</v>
      </c>
      <c r="B10" s="32"/>
      <c r="C10" s="32"/>
      <c r="D10" s="32"/>
      <c r="E10" s="32"/>
      <c r="F10" s="16">
        <v>800</v>
      </c>
      <c r="G10" s="40">
        <f t="shared" si="0"/>
        <v>0</v>
      </c>
      <c r="H10" s="43"/>
      <c r="I10" s="61">
        <v>250</v>
      </c>
      <c r="J10" s="62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.75" customHeight="1">
      <c r="A11" s="9" t="s">
        <v>26</v>
      </c>
      <c r="B11" s="32"/>
      <c r="C11" s="32"/>
      <c r="D11" s="32"/>
      <c r="E11" s="32"/>
      <c r="F11" s="16">
        <v>110</v>
      </c>
      <c r="G11" s="40">
        <f t="shared" si="0"/>
        <v>0</v>
      </c>
      <c r="H11" s="43"/>
      <c r="I11" s="61">
        <v>0</v>
      </c>
      <c r="J11" s="62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75" customHeight="1">
      <c r="A12" s="9" t="s">
        <v>27</v>
      </c>
      <c r="B12" s="32"/>
      <c r="C12" s="32"/>
      <c r="D12" s="32"/>
      <c r="E12" s="32"/>
      <c r="F12" s="39">
        <v>800</v>
      </c>
      <c r="G12" s="40">
        <f t="shared" si="0"/>
        <v>0</v>
      </c>
      <c r="H12" s="46"/>
      <c r="I12" s="61">
        <v>0</v>
      </c>
      <c r="J12" s="62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>
      <c r="A13" s="9" t="s">
        <v>28</v>
      </c>
      <c r="B13" s="32"/>
      <c r="C13" s="32"/>
      <c r="D13" s="32"/>
      <c r="E13" s="32"/>
      <c r="F13" s="16">
        <v>110</v>
      </c>
      <c r="G13" s="40">
        <f t="shared" si="0"/>
        <v>0</v>
      </c>
      <c r="H13" s="43"/>
      <c r="I13" s="63">
        <v>100</v>
      </c>
      <c r="J13" s="64">
        <f t="shared" si="1"/>
        <v>0</v>
      </c>
      <c r="L13" s="1"/>
      <c r="M13" s="11"/>
      <c r="N13" s="11"/>
      <c r="O13" s="11"/>
      <c r="P13" s="11"/>
      <c r="Q13" s="11"/>
      <c r="R13" s="11"/>
      <c r="S13" s="11"/>
      <c r="T13" s="1"/>
      <c r="U13" s="1"/>
      <c r="V13" s="1"/>
      <c r="W13" s="1"/>
      <c r="X13" s="1"/>
      <c r="Y13" s="1"/>
    </row>
    <row r="14" spans="1:25" ht="21.75" customHeight="1">
      <c r="A14" s="9" t="s">
        <v>29</v>
      </c>
      <c r="B14" s="32"/>
      <c r="C14" s="32"/>
      <c r="D14" s="32"/>
      <c r="E14" s="32"/>
      <c r="F14" s="39">
        <v>110</v>
      </c>
      <c r="G14" s="40">
        <f t="shared" si="0"/>
        <v>0</v>
      </c>
      <c r="H14" s="43"/>
      <c r="I14" s="63">
        <v>200</v>
      </c>
      <c r="J14" s="62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49" customFormat="1" ht="21.75" customHeight="1">
      <c r="A15" s="9" t="s">
        <v>30</v>
      </c>
      <c r="B15" s="32"/>
      <c r="C15" s="32"/>
      <c r="D15" s="32"/>
      <c r="E15" s="32"/>
      <c r="F15" s="39">
        <v>350</v>
      </c>
      <c r="G15" s="40">
        <f t="shared" si="0"/>
        <v>0</v>
      </c>
      <c r="H15" s="43"/>
      <c r="I15" s="63">
        <v>100</v>
      </c>
      <c r="J15" s="62">
        <f t="shared" si="1"/>
        <v>0</v>
      </c>
      <c r="K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49" customFormat="1" ht="21.75" customHeight="1">
      <c r="A16" s="9" t="s">
        <v>31</v>
      </c>
      <c r="B16" s="32"/>
      <c r="C16" s="32"/>
      <c r="D16" s="32"/>
      <c r="E16" s="32"/>
      <c r="F16" s="39">
        <v>500</v>
      </c>
      <c r="G16" s="40">
        <f t="shared" si="0"/>
        <v>0</v>
      </c>
      <c r="H16" s="43"/>
      <c r="I16" s="63"/>
      <c r="J16" s="62"/>
      <c r="K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.75" customHeight="1">
      <c r="A17" s="9" t="s">
        <v>32</v>
      </c>
      <c r="B17" s="32"/>
      <c r="C17" s="32"/>
      <c r="D17" s="32"/>
      <c r="E17" s="32"/>
      <c r="F17" s="16">
        <v>110</v>
      </c>
      <c r="G17" s="23">
        <f>SUM(E17*F17)</f>
        <v>0</v>
      </c>
      <c r="H17" s="43"/>
      <c r="I17" s="63">
        <v>100</v>
      </c>
      <c r="J17" s="62">
        <f aca="true" t="shared" si="2" ref="J17:J22">(E17-C17-B17)*I17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33</v>
      </c>
      <c r="B18" s="32"/>
      <c r="C18" s="32"/>
      <c r="D18" s="32"/>
      <c r="E18" s="32"/>
      <c r="F18" s="16">
        <v>110</v>
      </c>
      <c r="G18" s="23">
        <v>0</v>
      </c>
      <c r="H18" s="43"/>
      <c r="I18" s="63">
        <v>200</v>
      </c>
      <c r="J18" s="62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9" t="s">
        <v>34</v>
      </c>
      <c r="B19" s="32"/>
      <c r="C19" s="32"/>
      <c r="D19" s="32"/>
      <c r="E19" s="32"/>
      <c r="F19" s="16">
        <v>110</v>
      </c>
      <c r="G19" s="23">
        <f>SUM(E19*F19)</f>
        <v>0</v>
      </c>
      <c r="H19" s="43"/>
      <c r="I19" s="63">
        <v>100</v>
      </c>
      <c r="J19" s="62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9" t="s">
        <v>35</v>
      </c>
      <c r="B20" s="32"/>
      <c r="C20" s="32"/>
      <c r="D20" s="32"/>
      <c r="E20" s="32"/>
      <c r="F20" s="16">
        <v>110</v>
      </c>
      <c r="G20" s="23">
        <f>SUM(E20*F20)</f>
        <v>0</v>
      </c>
      <c r="H20" s="43"/>
      <c r="I20" s="63">
        <v>200</v>
      </c>
      <c r="J20" s="62">
        <f t="shared" si="2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9" t="s">
        <v>36</v>
      </c>
      <c r="B21" s="32"/>
      <c r="C21" s="32"/>
      <c r="D21" s="32"/>
      <c r="E21" s="32"/>
      <c r="F21" s="16">
        <v>250</v>
      </c>
      <c r="G21" s="23">
        <f aca="true" t="shared" si="3" ref="G21:G26">SUM(E21*F21)</f>
        <v>0</v>
      </c>
      <c r="H21" s="43"/>
      <c r="I21" s="63">
        <v>100</v>
      </c>
      <c r="J21" s="62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9" t="s">
        <v>37</v>
      </c>
      <c r="B22" s="32"/>
      <c r="C22" s="32"/>
      <c r="D22" s="32"/>
      <c r="E22" s="32"/>
      <c r="F22" s="16">
        <v>350</v>
      </c>
      <c r="G22" s="23">
        <f>SUM(E22*F22)</f>
        <v>0</v>
      </c>
      <c r="H22" s="43"/>
      <c r="I22" s="63">
        <v>100</v>
      </c>
      <c r="J22" s="62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9" t="s">
        <v>38</v>
      </c>
      <c r="B23" s="32"/>
      <c r="C23" s="32"/>
      <c r="D23" s="32"/>
      <c r="E23" s="32"/>
      <c r="F23" s="16">
        <v>350</v>
      </c>
      <c r="G23" s="23">
        <f t="shared" si="3"/>
        <v>0</v>
      </c>
      <c r="H23" s="43"/>
      <c r="I23" s="63"/>
      <c r="J23" s="6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9" t="s">
        <v>39</v>
      </c>
      <c r="B24" s="32"/>
      <c r="C24" s="32"/>
      <c r="D24" s="32"/>
      <c r="E24" s="32"/>
      <c r="F24" s="16">
        <v>350</v>
      </c>
      <c r="G24" s="23">
        <f>SUM(E24*F24)</f>
        <v>0</v>
      </c>
      <c r="H24" s="43"/>
      <c r="I24" s="63"/>
      <c r="J24" s="6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9" t="s">
        <v>40</v>
      </c>
      <c r="B25" s="32"/>
      <c r="C25" s="32"/>
      <c r="D25" s="32"/>
      <c r="E25" s="32"/>
      <c r="F25" s="16">
        <v>110</v>
      </c>
      <c r="G25" s="23">
        <f t="shared" si="3"/>
        <v>0</v>
      </c>
      <c r="H25" s="43"/>
      <c r="I25" s="63"/>
      <c r="J25" s="6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0" t="s">
        <v>41</v>
      </c>
      <c r="B26" s="32"/>
      <c r="C26" s="32"/>
      <c r="D26" s="32"/>
      <c r="E26" s="32"/>
      <c r="F26" s="16">
        <v>100</v>
      </c>
      <c r="G26" s="23">
        <f t="shared" si="3"/>
        <v>0</v>
      </c>
      <c r="H26" s="86"/>
      <c r="I26" s="63">
        <v>100</v>
      </c>
      <c r="J26" s="62">
        <f>(E26-C26-B26)*I26</f>
        <v>0</v>
      </c>
      <c r="K26" s="80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7" ht="21.75" customHeight="1">
      <c r="A27" s="10" t="s">
        <v>50</v>
      </c>
      <c r="B27" s="32"/>
      <c r="C27" s="32"/>
      <c r="D27" s="32"/>
      <c r="E27" s="32"/>
      <c r="F27" s="16">
        <v>110</v>
      </c>
      <c r="G27" s="95">
        <f aca="true" t="shared" si="4" ref="G27:G63">SUM(E27*F27)</f>
        <v>0</v>
      </c>
      <c r="H27" s="37"/>
      <c r="I27" s="65"/>
      <c r="J27" s="65"/>
      <c r="K27" s="1"/>
      <c r="L27" s="7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5" ht="21.75" customHeight="1">
      <c r="A28" s="10" t="s">
        <v>51</v>
      </c>
      <c r="B28" s="32"/>
      <c r="C28" s="32"/>
      <c r="D28" s="32"/>
      <c r="E28" s="32"/>
      <c r="F28" s="16">
        <v>110</v>
      </c>
      <c r="G28" s="95">
        <f t="shared" si="4"/>
        <v>0</v>
      </c>
      <c r="H28" s="37"/>
      <c r="I28" s="1"/>
      <c r="J28" s="1"/>
      <c r="K28" s="1"/>
      <c r="L28" s="7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ht="21.75" customHeight="1">
      <c r="A29" s="10" t="s">
        <v>52</v>
      </c>
      <c r="B29" s="32"/>
      <c r="C29" s="32"/>
      <c r="D29" s="32"/>
      <c r="E29" s="32"/>
      <c r="F29" s="16">
        <v>110</v>
      </c>
      <c r="G29" s="95">
        <f t="shared" si="4"/>
        <v>0</v>
      </c>
      <c r="H29" s="107"/>
      <c r="I29" s="1"/>
      <c r="J29" s="1"/>
      <c r="K29" s="1"/>
      <c r="L29" s="7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1.75" customHeight="1">
      <c r="A30" s="10" t="s">
        <v>53</v>
      </c>
      <c r="B30" s="32"/>
      <c r="C30" s="32"/>
      <c r="D30" s="32"/>
      <c r="E30" s="32"/>
      <c r="F30" s="16">
        <v>110</v>
      </c>
      <c r="G30" s="95">
        <f t="shared" si="4"/>
        <v>0</v>
      </c>
      <c r="H30" s="106"/>
      <c r="I30" s="1"/>
      <c r="J30" s="1"/>
      <c r="K30" s="1"/>
      <c r="L30" s="7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5" s="6" customFormat="1" ht="21.75" customHeight="1">
      <c r="A31" s="10" t="s">
        <v>54</v>
      </c>
      <c r="B31" s="32"/>
      <c r="C31" s="32"/>
      <c r="D31" s="32"/>
      <c r="E31" s="32"/>
      <c r="F31" s="16">
        <v>350</v>
      </c>
      <c r="G31" s="95">
        <f t="shared" si="4"/>
        <v>0</v>
      </c>
      <c r="H31" s="107"/>
      <c r="I31" s="2"/>
      <c r="J31" s="2"/>
      <c r="K31" s="2"/>
      <c r="L31" s="7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1.75" customHeight="1">
      <c r="A32" s="10" t="s">
        <v>55</v>
      </c>
      <c r="B32" s="32"/>
      <c r="C32" s="32"/>
      <c r="D32" s="32"/>
      <c r="E32" s="32"/>
      <c r="F32" s="16">
        <v>250</v>
      </c>
      <c r="G32" s="95">
        <f t="shared" si="4"/>
        <v>0</v>
      </c>
      <c r="H32" s="107"/>
      <c r="I32" s="1"/>
      <c r="J32" s="1"/>
      <c r="K32" s="1"/>
      <c r="L32" s="7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0" t="s">
        <v>56</v>
      </c>
      <c r="B33" s="32"/>
      <c r="C33" s="32"/>
      <c r="D33" s="32"/>
      <c r="E33" s="32"/>
      <c r="F33" s="16">
        <v>350</v>
      </c>
      <c r="G33" s="95">
        <f t="shared" si="4"/>
        <v>0</v>
      </c>
      <c r="H33" s="107"/>
      <c r="I33" s="68"/>
      <c r="J33" s="68"/>
      <c r="K33" s="1"/>
      <c r="L33" s="7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7" ht="21.75" customHeight="1">
      <c r="A34" s="10" t="s">
        <v>57</v>
      </c>
      <c r="B34" s="32"/>
      <c r="C34" s="32"/>
      <c r="D34" s="32"/>
      <c r="E34" s="32"/>
      <c r="F34" s="16">
        <v>350</v>
      </c>
      <c r="G34" s="95">
        <f t="shared" si="4"/>
        <v>0</v>
      </c>
      <c r="H34" s="107"/>
      <c r="I34" s="69"/>
      <c r="J34" s="69"/>
      <c r="K34" s="1"/>
      <c r="L34" s="7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1.75" customHeight="1">
      <c r="A35" s="10" t="s">
        <v>58</v>
      </c>
      <c r="B35" s="32"/>
      <c r="C35" s="32"/>
      <c r="D35" s="32"/>
      <c r="E35" s="32"/>
      <c r="F35" s="16">
        <v>350</v>
      </c>
      <c r="G35" s="95">
        <f t="shared" si="4"/>
        <v>0</v>
      </c>
      <c r="H35" s="37"/>
      <c r="I35" s="69"/>
      <c r="J35" s="69"/>
      <c r="K35" s="1"/>
      <c r="L35" s="7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1.75" customHeight="1">
      <c r="A36" s="10" t="s">
        <v>59</v>
      </c>
      <c r="B36" s="32"/>
      <c r="C36" s="32"/>
      <c r="D36" s="32"/>
      <c r="E36" s="32"/>
      <c r="F36" s="16">
        <v>250</v>
      </c>
      <c r="G36" s="95">
        <f t="shared" si="4"/>
        <v>0</v>
      </c>
      <c r="H36" s="108"/>
      <c r="I36" s="69"/>
      <c r="J36" s="69"/>
      <c r="K36" s="1"/>
      <c r="L36" s="7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10" t="s">
        <v>60</v>
      </c>
      <c r="B37" s="32"/>
      <c r="C37" s="32"/>
      <c r="D37" s="32"/>
      <c r="E37" s="32"/>
      <c r="F37" s="16">
        <v>350</v>
      </c>
      <c r="G37" s="95">
        <f t="shared" si="4"/>
        <v>0</v>
      </c>
      <c r="H37" s="108"/>
      <c r="I37" s="69"/>
      <c r="J37" s="69"/>
      <c r="K37" s="1"/>
      <c r="L37" s="7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1.75" customHeight="1">
      <c r="A38" s="10" t="s">
        <v>61</v>
      </c>
      <c r="B38" s="32"/>
      <c r="C38" s="32"/>
      <c r="D38" s="32"/>
      <c r="E38" s="32"/>
      <c r="F38" s="16">
        <v>350</v>
      </c>
      <c r="G38" s="95">
        <f t="shared" si="4"/>
        <v>0</v>
      </c>
      <c r="H38" s="108"/>
      <c r="I38" s="69"/>
      <c r="J38" s="69"/>
      <c r="K38" s="1"/>
      <c r="L38" s="7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12" ht="21.75" customHeight="1">
      <c r="A39" s="10" t="s">
        <v>62</v>
      </c>
      <c r="B39" s="32"/>
      <c r="C39" s="32"/>
      <c r="D39" s="32"/>
      <c r="E39" s="32"/>
      <c r="F39" s="16">
        <v>110</v>
      </c>
      <c r="G39" s="95">
        <f t="shared" si="4"/>
        <v>0</v>
      </c>
      <c r="H39" s="108"/>
      <c r="I39" s="70"/>
      <c r="J39" s="70"/>
      <c r="L39" s="78"/>
    </row>
    <row r="40" spans="1:14" ht="21.75" customHeight="1">
      <c r="A40" s="10" t="s">
        <v>63</v>
      </c>
      <c r="B40" s="32"/>
      <c r="C40" s="32"/>
      <c r="D40" s="32"/>
      <c r="E40" s="32"/>
      <c r="F40" s="16">
        <v>110</v>
      </c>
      <c r="G40" s="95">
        <f t="shared" si="4"/>
        <v>0</v>
      </c>
      <c r="H40" s="108"/>
      <c r="I40" s="70"/>
      <c r="J40" s="70"/>
      <c r="L40" s="79"/>
      <c r="N40" s="80"/>
    </row>
    <row r="41" spans="1:15" ht="21.75" customHeight="1">
      <c r="A41" s="10" t="s">
        <v>64</v>
      </c>
      <c r="B41" s="32"/>
      <c r="C41" s="32"/>
      <c r="D41" s="32"/>
      <c r="E41" s="32"/>
      <c r="F41" s="16">
        <v>110</v>
      </c>
      <c r="G41" s="95">
        <f t="shared" si="4"/>
        <v>0</v>
      </c>
      <c r="H41" s="107"/>
      <c r="I41" s="71"/>
      <c r="J41" s="71"/>
      <c r="K41" s="80"/>
      <c r="L41" s="90"/>
      <c r="M41" s="6"/>
      <c r="N41" s="90"/>
      <c r="O41" s="6"/>
    </row>
    <row r="42" spans="1:14" ht="21.75" customHeight="1">
      <c r="A42" s="10" t="s">
        <v>65</v>
      </c>
      <c r="B42" s="32"/>
      <c r="C42" s="32"/>
      <c r="D42" s="32"/>
      <c r="E42" s="32"/>
      <c r="F42" s="16">
        <v>110</v>
      </c>
      <c r="G42" s="95">
        <f t="shared" si="4"/>
        <v>0</v>
      </c>
      <c r="H42" s="13"/>
      <c r="I42" s="66" t="e">
        <f>+#REF!+I27+#REF!</f>
        <v>#REF!</v>
      </c>
      <c r="J42" s="67" t="e">
        <f>+#REF!+J27+#REF!</f>
        <v>#REF!</v>
      </c>
      <c r="K42" s="81"/>
      <c r="L42" s="82"/>
      <c r="M42" s="83"/>
      <c r="N42" s="82"/>
    </row>
    <row r="43" spans="1:14" ht="21.75" customHeight="1">
      <c r="A43" s="10" t="s">
        <v>66</v>
      </c>
      <c r="B43" s="32"/>
      <c r="C43" s="32"/>
      <c r="D43" s="32"/>
      <c r="E43" s="32"/>
      <c r="F43" s="16">
        <v>500</v>
      </c>
      <c r="G43" s="95">
        <f t="shared" si="4"/>
        <v>0</v>
      </c>
      <c r="H43" s="13"/>
      <c r="K43" s="81"/>
      <c r="L43" s="82"/>
      <c r="M43" s="83"/>
      <c r="N43" s="82"/>
    </row>
    <row r="44" spans="1:8" ht="21.75" customHeight="1">
      <c r="A44" s="10" t="s">
        <v>67</v>
      </c>
      <c r="B44" s="32"/>
      <c r="C44" s="32"/>
      <c r="D44" s="32"/>
      <c r="E44" s="32"/>
      <c r="F44" s="16">
        <v>250</v>
      </c>
      <c r="G44" s="95">
        <f t="shared" si="4"/>
        <v>0</v>
      </c>
      <c r="H44" s="107"/>
    </row>
    <row r="45" spans="1:8" ht="21.75" customHeight="1">
      <c r="A45" s="10" t="s">
        <v>68</v>
      </c>
      <c r="B45" s="32"/>
      <c r="C45" s="32"/>
      <c r="D45" s="32"/>
      <c r="E45" s="32"/>
      <c r="F45" s="16">
        <v>800</v>
      </c>
      <c r="G45" s="95">
        <f t="shared" si="4"/>
        <v>0</v>
      </c>
      <c r="H45" s="107"/>
    </row>
    <row r="46" spans="1:8" ht="21.75" customHeight="1">
      <c r="A46" s="10" t="s">
        <v>69</v>
      </c>
      <c r="B46" s="32"/>
      <c r="C46" s="32"/>
      <c r="D46" s="32"/>
      <c r="E46" s="32"/>
      <c r="F46" s="16">
        <v>350</v>
      </c>
      <c r="G46" s="95">
        <f t="shared" si="4"/>
        <v>0</v>
      </c>
      <c r="H46" s="107"/>
    </row>
    <row r="47" spans="1:8" s="75" customFormat="1" ht="21.75" customHeight="1">
      <c r="A47" s="10" t="s">
        <v>70</v>
      </c>
      <c r="B47" s="32"/>
      <c r="C47" s="32"/>
      <c r="D47" s="32"/>
      <c r="E47" s="32"/>
      <c r="F47" s="16">
        <v>350</v>
      </c>
      <c r="G47" s="95">
        <f t="shared" si="4"/>
        <v>0</v>
      </c>
      <c r="H47" s="107"/>
    </row>
    <row r="48" spans="1:8" s="75" customFormat="1" ht="21.75" customHeight="1">
      <c r="A48" s="10" t="s">
        <v>71</v>
      </c>
      <c r="B48" s="32"/>
      <c r="C48" s="32"/>
      <c r="D48" s="32"/>
      <c r="E48" s="32"/>
      <c r="F48" s="16">
        <v>110</v>
      </c>
      <c r="G48" s="95">
        <f t="shared" si="4"/>
        <v>0</v>
      </c>
      <c r="H48" s="107"/>
    </row>
    <row r="49" spans="1:8" ht="21.75" customHeight="1">
      <c r="A49" s="10" t="s">
        <v>72</v>
      </c>
      <c r="B49" s="32"/>
      <c r="C49" s="32"/>
      <c r="D49" s="32"/>
      <c r="E49" s="32"/>
      <c r="F49" s="16">
        <v>110</v>
      </c>
      <c r="G49" s="95">
        <f t="shared" si="4"/>
        <v>0</v>
      </c>
      <c r="H49" s="107"/>
    </row>
    <row r="50" spans="1:8" ht="21.75" customHeight="1">
      <c r="A50" s="10" t="s">
        <v>73</v>
      </c>
      <c r="B50" s="32"/>
      <c r="C50" s="32"/>
      <c r="D50" s="32"/>
      <c r="E50" s="32"/>
      <c r="F50" s="16">
        <v>110</v>
      </c>
      <c r="G50" s="95">
        <f t="shared" si="4"/>
        <v>0</v>
      </c>
      <c r="H50" s="107"/>
    </row>
    <row r="51" spans="1:8" ht="21.75" customHeight="1">
      <c r="A51" s="10" t="s">
        <v>74</v>
      </c>
      <c r="B51" s="32"/>
      <c r="C51" s="32"/>
      <c r="D51" s="32"/>
      <c r="E51" s="32"/>
      <c r="F51" s="16">
        <v>110</v>
      </c>
      <c r="G51" s="95">
        <f t="shared" si="4"/>
        <v>0</v>
      </c>
      <c r="H51" s="107"/>
    </row>
    <row r="52" spans="1:8" ht="21.75" customHeight="1">
      <c r="A52" s="10" t="s">
        <v>75</v>
      </c>
      <c r="B52" s="32"/>
      <c r="C52" s="32"/>
      <c r="D52" s="32"/>
      <c r="E52" s="32"/>
      <c r="F52" s="16">
        <v>350</v>
      </c>
      <c r="G52" s="95">
        <f t="shared" si="4"/>
        <v>0</v>
      </c>
      <c r="H52" s="107"/>
    </row>
    <row r="53" spans="1:8" ht="21.75" customHeight="1">
      <c r="A53" s="10" t="s">
        <v>76</v>
      </c>
      <c r="B53" s="32"/>
      <c r="C53" s="32"/>
      <c r="D53" s="32"/>
      <c r="E53" s="32"/>
      <c r="F53" s="16">
        <v>350</v>
      </c>
      <c r="G53" s="95">
        <f t="shared" si="4"/>
        <v>0</v>
      </c>
      <c r="H53" s="107"/>
    </row>
    <row r="54" spans="1:8" ht="21.75" customHeight="1">
      <c r="A54" s="10" t="s">
        <v>77</v>
      </c>
      <c r="B54" s="32"/>
      <c r="C54" s="32"/>
      <c r="D54" s="32"/>
      <c r="E54" s="32"/>
      <c r="F54" s="16">
        <v>250</v>
      </c>
      <c r="G54" s="95">
        <f t="shared" si="4"/>
        <v>0</v>
      </c>
      <c r="H54" s="107"/>
    </row>
    <row r="55" spans="1:8" ht="21.75" customHeight="1">
      <c r="A55" s="10" t="s">
        <v>78</v>
      </c>
      <c r="B55" s="32"/>
      <c r="C55" s="32"/>
      <c r="D55" s="32"/>
      <c r="E55" s="32"/>
      <c r="F55" s="16">
        <v>350</v>
      </c>
      <c r="G55" s="95">
        <f t="shared" si="4"/>
        <v>0</v>
      </c>
      <c r="H55" s="107"/>
    </row>
    <row r="56" spans="1:8" ht="21.75" customHeight="1">
      <c r="A56" s="10" t="s">
        <v>79</v>
      </c>
      <c r="B56" s="32"/>
      <c r="C56" s="32"/>
      <c r="D56" s="32"/>
      <c r="E56" s="32"/>
      <c r="F56" s="16">
        <v>250</v>
      </c>
      <c r="G56" s="95">
        <f t="shared" si="4"/>
        <v>0</v>
      </c>
      <c r="H56" s="107"/>
    </row>
    <row r="57" spans="1:8" ht="21.75" customHeight="1">
      <c r="A57" s="10" t="s">
        <v>80</v>
      </c>
      <c r="B57" s="32"/>
      <c r="C57" s="32"/>
      <c r="D57" s="32"/>
      <c r="E57" s="32"/>
      <c r="F57" s="16">
        <v>350</v>
      </c>
      <c r="G57" s="95">
        <f t="shared" si="4"/>
        <v>0</v>
      </c>
      <c r="H57" s="107"/>
    </row>
    <row r="58" spans="1:8" ht="21.75" customHeight="1">
      <c r="A58" s="10" t="s">
        <v>81</v>
      </c>
      <c r="B58" s="32"/>
      <c r="C58" s="32"/>
      <c r="D58" s="32"/>
      <c r="E58" s="32"/>
      <c r="F58" s="16">
        <v>110</v>
      </c>
      <c r="G58" s="95">
        <f t="shared" si="4"/>
        <v>0</v>
      </c>
      <c r="H58" s="107"/>
    </row>
    <row r="59" spans="1:8" ht="21.75" customHeight="1">
      <c r="A59" s="10" t="s">
        <v>82</v>
      </c>
      <c r="B59" s="32"/>
      <c r="C59" s="32"/>
      <c r="D59" s="32"/>
      <c r="E59" s="32"/>
      <c r="F59" s="16">
        <v>350</v>
      </c>
      <c r="G59" s="95">
        <f t="shared" si="4"/>
        <v>0</v>
      </c>
      <c r="H59" s="107"/>
    </row>
    <row r="60" spans="1:8" ht="21.75" customHeight="1">
      <c r="A60" s="10" t="s">
        <v>83</v>
      </c>
      <c r="B60" s="32"/>
      <c r="C60" s="32"/>
      <c r="D60" s="32"/>
      <c r="E60" s="32"/>
      <c r="F60" s="16">
        <v>110</v>
      </c>
      <c r="G60" s="95">
        <f t="shared" si="4"/>
        <v>0</v>
      </c>
      <c r="H60" s="107"/>
    </row>
    <row r="61" spans="1:8" ht="21.75" customHeight="1">
      <c r="A61" s="10" t="s">
        <v>84</v>
      </c>
      <c r="B61" s="32"/>
      <c r="C61" s="32"/>
      <c r="D61" s="32"/>
      <c r="E61" s="32"/>
      <c r="F61" s="16">
        <v>110</v>
      </c>
      <c r="G61" s="95">
        <f t="shared" si="4"/>
        <v>0</v>
      </c>
      <c r="H61" s="107"/>
    </row>
    <row r="62" spans="1:8" ht="21.75" customHeight="1">
      <c r="A62" s="10" t="s">
        <v>85</v>
      </c>
      <c r="B62" s="32"/>
      <c r="C62" s="32"/>
      <c r="D62" s="32"/>
      <c r="E62" s="32"/>
      <c r="F62" s="16">
        <v>350</v>
      </c>
      <c r="G62" s="95">
        <f t="shared" si="4"/>
        <v>0</v>
      </c>
      <c r="H62" s="107"/>
    </row>
    <row r="63" spans="1:8" ht="21.75" customHeight="1" thickBot="1">
      <c r="A63" s="10" t="s">
        <v>86</v>
      </c>
      <c r="B63" s="32"/>
      <c r="C63" s="32"/>
      <c r="D63" s="32"/>
      <c r="E63" s="32"/>
      <c r="F63" s="16">
        <v>110</v>
      </c>
      <c r="G63" s="95">
        <f t="shared" si="4"/>
        <v>0</v>
      </c>
      <c r="H63" s="107"/>
    </row>
    <row r="64" spans="1:8" ht="24.75" customHeight="1" thickBot="1">
      <c r="A64" s="52" t="s">
        <v>1</v>
      </c>
      <c r="B64" s="34">
        <f>SUM(B9:B63)</f>
        <v>0</v>
      </c>
      <c r="C64" s="34">
        <f>SUM(C9:C63)</f>
        <v>0</v>
      </c>
      <c r="D64" s="34">
        <f>SUM(D9:D63)</f>
        <v>0</v>
      </c>
      <c r="E64" s="34">
        <f>SUM(E9:E63)</f>
        <v>0</v>
      </c>
      <c r="F64" s="17"/>
      <c r="G64" s="35">
        <f>SUM(G9:G63)</f>
        <v>0</v>
      </c>
      <c r="H64" s="107"/>
    </row>
    <row r="65" spans="1:8" ht="45">
      <c r="A65" s="31" t="s">
        <v>11</v>
      </c>
      <c r="B65" s="112" t="s">
        <v>2</v>
      </c>
      <c r="C65" s="115" t="s">
        <v>8</v>
      </c>
      <c r="D65" s="53" t="s">
        <v>20</v>
      </c>
      <c r="E65" s="110" t="s">
        <v>0</v>
      </c>
      <c r="F65" s="110" t="s">
        <v>7</v>
      </c>
      <c r="G65" s="45" t="s">
        <v>10</v>
      </c>
      <c r="H65" s="107"/>
    </row>
    <row r="66" spans="1:8" ht="18" thickBot="1">
      <c r="A66" s="44"/>
      <c r="B66" s="113"/>
      <c r="C66" s="116"/>
      <c r="D66" s="54"/>
      <c r="E66" s="111"/>
      <c r="F66" s="111"/>
      <c r="G66" s="18"/>
      <c r="H66" s="107"/>
    </row>
    <row r="67" spans="1:8" ht="21.75" customHeight="1">
      <c r="A67" s="10" t="s">
        <v>42</v>
      </c>
      <c r="B67" s="96"/>
      <c r="C67" s="96"/>
      <c r="D67" s="92"/>
      <c r="E67" s="24"/>
      <c r="F67" s="16">
        <v>6530</v>
      </c>
      <c r="G67" s="23">
        <f aca="true" t="shared" si="5" ref="G67:G77">SUM(E67*F67)</f>
        <v>0</v>
      </c>
      <c r="H67" s="107"/>
    </row>
    <row r="68" spans="1:8" ht="21.75" customHeight="1">
      <c r="A68" s="10" t="s">
        <v>43</v>
      </c>
      <c r="B68" s="96"/>
      <c r="C68" s="96"/>
      <c r="D68" s="92"/>
      <c r="E68" s="24"/>
      <c r="F68" s="16">
        <v>6530</v>
      </c>
      <c r="G68" s="23">
        <f t="shared" si="5"/>
        <v>0</v>
      </c>
      <c r="H68" s="107"/>
    </row>
    <row r="69" spans="1:8" ht="21.75" customHeight="1">
      <c r="A69" s="91" t="s">
        <v>22</v>
      </c>
      <c r="B69" s="96"/>
      <c r="C69" s="96"/>
      <c r="D69" s="92"/>
      <c r="E69" s="93"/>
      <c r="F69" s="94">
        <v>110</v>
      </c>
      <c r="G69" s="95">
        <f t="shared" si="5"/>
        <v>0</v>
      </c>
      <c r="H69" s="107"/>
    </row>
    <row r="70" spans="1:8" ht="21.75" customHeight="1">
      <c r="A70" s="91" t="s">
        <v>3</v>
      </c>
      <c r="B70" s="96"/>
      <c r="C70" s="96"/>
      <c r="D70" s="92"/>
      <c r="E70" s="93"/>
      <c r="F70" s="97">
        <v>895</v>
      </c>
      <c r="G70" s="95">
        <f t="shared" si="5"/>
        <v>0</v>
      </c>
      <c r="H70" s="107"/>
    </row>
    <row r="71" spans="1:8" ht="21.75" customHeight="1">
      <c r="A71" s="91" t="s">
        <v>13</v>
      </c>
      <c r="B71" s="98"/>
      <c r="C71" s="99"/>
      <c r="D71" s="100"/>
      <c r="E71" s="93"/>
      <c r="F71" s="94">
        <v>590</v>
      </c>
      <c r="G71" s="95">
        <f t="shared" si="5"/>
        <v>0</v>
      </c>
      <c r="H71" s="107"/>
    </row>
    <row r="72" spans="1:8" ht="21.75" customHeight="1">
      <c r="A72" s="91" t="s">
        <v>44</v>
      </c>
      <c r="B72" s="96"/>
      <c r="C72" s="96"/>
      <c r="D72" s="92"/>
      <c r="E72" s="93"/>
      <c r="F72" s="94">
        <v>1944</v>
      </c>
      <c r="G72" s="95">
        <f t="shared" si="5"/>
        <v>0</v>
      </c>
      <c r="H72" s="107"/>
    </row>
    <row r="73" spans="1:8" ht="21.75" customHeight="1">
      <c r="A73" s="91" t="s">
        <v>45</v>
      </c>
      <c r="B73" s="96"/>
      <c r="C73" s="96"/>
      <c r="D73" s="92"/>
      <c r="E73" s="93"/>
      <c r="F73" s="97">
        <v>648</v>
      </c>
      <c r="G73" s="95">
        <f t="shared" si="5"/>
        <v>0</v>
      </c>
      <c r="H73" s="107"/>
    </row>
    <row r="74" spans="1:8" ht="21.75" customHeight="1">
      <c r="A74" s="91" t="s">
        <v>46</v>
      </c>
      <c r="B74" s="96"/>
      <c r="C74" s="96"/>
      <c r="D74" s="101"/>
      <c r="E74" s="93"/>
      <c r="F74" s="97">
        <v>2020</v>
      </c>
      <c r="G74" s="95">
        <f t="shared" si="5"/>
        <v>0</v>
      </c>
      <c r="H74" s="107"/>
    </row>
    <row r="75" spans="1:8" ht="21.75" customHeight="1">
      <c r="A75" s="91" t="s">
        <v>47</v>
      </c>
      <c r="B75" s="96"/>
      <c r="C75" s="96"/>
      <c r="D75" s="101"/>
      <c r="E75" s="93"/>
      <c r="F75" s="97">
        <v>673</v>
      </c>
      <c r="G75" s="95">
        <f t="shared" si="5"/>
        <v>0</v>
      </c>
      <c r="H75" s="107"/>
    </row>
    <row r="76" spans="1:8" ht="21.75" customHeight="1">
      <c r="A76" s="102" t="s">
        <v>48</v>
      </c>
      <c r="B76" s="103"/>
      <c r="C76" s="103"/>
      <c r="D76" s="104"/>
      <c r="E76" s="105"/>
      <c r="F76" s="97">
        <v>865</v>
      </c>
      <c r="G76" s="95">
        <f t="shared" si="5"/>
        <v>0</v>
      </c>
      <c r="H76" s="107"/>
    </row>
    <row r="77" spans="1:8" ht="21.75" customHeight="1" thickBot="1">
      <c r="A77" s="102" t="s">
        <v>49</v>
      </c>
      <c r="B77" s="109"/>
      <c r="C77" s="109"/>
      <c r="D77" s="104"/>
      <c r="E77" s="105"/>
      <c r="F77" s="97">
        <v>570</v>
      </c>
      <c r="G77" s="95">
        <f t="shared" si="5"/>
        <v>0</v>
      </c>
      <c r="H77" s="107"/>
    </row>
    <row r="78" spans="1:8" ht="15.75" thickBot="1">
      <c r="A78" s="52" t="s">
        <v>1</v>
      </c>
      <c r="B78" s="51"/>
      <c r="C78" s="50"/>
      <c r="D78" s="50"/>
      <c r="E78" s="34">
        <f>SUM(E67:E77)</f>
        <v>0</v>
      </c>
      <c r="F78" s="17"/>
      <c r="G78" s="35">
        <f>SUM(G67:G77)</f>
        <v>0</v>
      </c>
      <c r="H78" s="107"/>
    </row>
    <row r="79" ht="12.75">
      <c r="H79" s="107"/>
    </row>
    <row r="80" ht="12.75">
      <c r="H80" s="107"/>
    </row>
    <row r="81" ht="13.5" thickBot="1">
      <c r="H81" s="107"/>
    </row>
    <row r="82" spans="1:7" ht="51.75" customHeight="1">
      <c r="A82" s="31"/>
      <c r="B82" s="112" t="s">
        <v>2</v>
      </c>
      <c r="C82" s="115" t="s">
        <v>8</v>
      </c>
      <c r="D82" s="53" t="str">
        <f>+D65</f>
        <v>Antal patienter &gt;85år</v>
      </c>
      <c r="E82" s="110" t="s">
        <v>0</v>
      </c>
      <c r="F82" s="110" t="s">
        <v>7</v>
      </c>
      <c r="G82" s="38" t="s">
        <v>10</v>
      </c>
    </row>
    <row r="83" spans="1:7" ht="18" thickBot="1">
      <c r="A83" s="44"/>
      <c r="B83" s="113"/>
      <c r="C83" s="116"/>
      <c r="D83" s="54"/>
      <c r="E83" s="111"/>
      <c r="F83" s="111"/>
      <c r="G83" s="18"/>
    </row>
    <row r="84" spans="1:7" ht="15" thickBot="1">
      <c r="A84" s="19" t="s">
        <v>15</v>
      </c>
      <c r="B84" s="48">
        <f>+B64</f>
        <v>0</v>
      </c>
      <c r="C84" s="48">
        <f>+C64</f>
        <v>0</v>
      </c>
      <c r="D84" s="48">
        <f>+D64</f>
        <v>0</v>
      </c>
      <c r="E84" s="34">
        <v>0</v>
      </c>
      <c r="F84" s="33"/>
      <c r="G84" s="35">
        <f>+G64+G78</f>
        <v>0</v>
      </c>
    </row>
    <row r="85" spans="1:7" ht="15">
      <c r="A85" s="14"/>
      <c r="B85" s="15"/>
      <c r="C85" s="15"/>
      <c r="D85" s="15"/>
      <c r="E85" s="13"/>
      <c r="F85" s="13"/>
      <c r="G85" s="15"/>
    </row>
    <row r="86" spans="1:7" ht="18" thickBot="1">
      <c r="A86" s="7" t="s">
        <v>14</v>
      </c>
      <c r="B86" s="5"/>
      <c r="C86" s="8"/>
      <c r="D86" s="8"/>
      <c r="E86" s="13"/>
      <c r="F86" s="13"/>
      <c r="G86" s="15"/>
    </row>
    <row r="87" spans="1:7" ht="17.25">
      <c r="A87" s="84" t="s">
        <v>12</v>
      </c>
      <c r="B87" s="26"/>
      <c r="C87" s="27"/>
      <c r="D87" s="72"/>
      <c r="E87" s="13"/>
      <c r="F87" s="13"/>
      <c r="G87" s="15"/>
    </row>
    <row r="88" spans="1:7" ht="15">
      <c r="A88" s="28" t="s">
        <v>4</v>
      </c>
      <c r="B88" s="117"/>
      <c r="C88" s="118"/>
      <c r="D88" s="73"/>
      <c r="E88" s="13"/>
      <c r="F88" s="13"/>
      <c r="G88" s="15"/>
    </row>
    <row r="89" spans="1:7" ht="15.75" thickBot="1">
      <c r="A89" s="29" t="s">
        <v>5</v>
      </c>
      <c r="B89" s="119"/>
      <c r="C89" s="120"/>
      <c r="D89" s="73"/>
      <c r="E89" s="13"/>
      <c r="F89" s="13"/>
      <c r="G89" s="15"/>
    </row>
    <row r="90" spans="1:7" ht="15.75" thickBot="1">
      <c r="A90" s="30" t="s">
        <v>6</v>
      </c>
      <c r="B90" s="121">
        <f>SUM(B88:B89)</f>
        <v>0</v>
      </c>
      <c r="C90" s="122"/>
      <c r="D90" s="74"/>
      <c r="E90" s="13"/>
      <c r="F90" s="13"/>
      <c r="G90" s="15"/>
    </row>
    <row r="91" spans="1:4" ht="15">
      <c r="A91" s="14"/>
      <c r="C91" s="36"/>
      <c r="D91" s="36"/>
    </row>
    <row r="92" spans="1:7" ht="15">
      <c r="A92" s="11" t="s">
        <v>9</v>
      </c>
      <c r="B92" s="25"/>
      <c r="C92" s="25"/>
      <c r="D92" s="25"/>
      <c r="E92" s="25"/>
      <c r="F92" s="25"/>
      <c r="G92" s="25"/>
    </row>
    <row r="93" spans="1:7" ht="15">
      <c r="A93" s="11" t="s">
        <v>16</v>
      </c>
      <c r="B93" s="25"/>
      <c r="C93" s="25"/>
      <c r="D93" s="25"/>
      <c r="E93" s="25"/>
      <c r="F93" s="25"/>
      <c r="G93" s="25"/>
    </row>
    <row r="95" spans="1:7" ht="15">
      <c r="A95" s="20" t="s">
        <v>88</v>
      </c>
      <c r="B95" s="21"/>
      <c r="C95" s="22"/>
      <c r="D95" s="21"/>
      <c r="E95" s="21"/>
      <c r="F95" s="21"/>
      <c r="G95" s="47"/>
    </row>
    <row r="96" spans="1:7" ht="15">
      <c r="A96" s="11" t="s">
        <v>23</v>
      </c>
      <c r="B96" s="11"/>
      <c r="G96" s="47"/>
    </row>
  </sheetData>
  <sheetProtection/>
  <mergeCells count="16">
    <mergeCell ref="B88:C88"/>
    <mergeCell ref="B89:C89"/>
    <mergeCell ref="B90:C90"/>
    <mergeCell ref="B82:B83"/>
    <mergeCell ref="C82:C83"/>
    <mergeCell ref="E82:E83"/>
    <mergeCell ref="F82:F83"/>
    <mergeCell ref="B7:B8"/>
    <mergeCell ref="B6:G6"/>
    <mergeCell ref="C7:C8"/>
    <mergeCell ref="F7:F8"/>
    <mergeCell ref="E7:E8"/>
    <mergeCell ref="B65:B66"/>
    <mergeCell ref="C65:C66"/>
    <mergeCell ref="E65:E66"/>
    <mergeCell ref="F65:F66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Anna Lindberg</cp:lastModifiedBy>
  <cp:lastPrinted>2016-01-13T12:43:39Z</cp:lastPrinted>
  <dcterms:created xsi:type="dcterms:W3CDTF">1999-11-10T09:04:35Z</dcterms:created>
  <dcterms:modified xsi:type="dcterms:W3CDTF">2022-02-18T10:11:16Z</dcterms:modified>
  <cp:category/>
  <cp:version/>
  <cp:contentType/>
  <cp:contentStatus/>
</cp:coreProperties>
</file>